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5  сесії 7 скликання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дод.5!$D$1:$AJ$26</definedName>
  </definedNames>
  <calcPr calcId="152511"/>
</workbook>
</file>

<file path=xl/calcChain.xml><?xml version="1.0" encoding="utf-8"?>
<calcChain xmlns="http://schemas.openxmlformats.org/spreadsheetml/2006/main">
  <c r="AJ17" i="20" l="1"/>
  <c r="AJ18" i="20"/>
  <c r="AI16" i="20"/>
  <c r="AB16" i="20" l="1"/>
  <c r="X18" i="20" l="1"/>
  <c r="W18" i="20" l="1"/>
  <c r="J18" i="20" l="1"/>
  <c r="AF16" i="20" l="1"/>
  <c r="AE16" i="20" s="1"/>
  <c r="AE18" i="20" s="1"/>
  <c r="G16" i="20" l="1"/>
  <c r="H18" i="20"/>
  <c r="I18" i="20"/>
  <c r="V18" i="20"/>
  <c r="P16" i="20"/>
  <c r="M16" i="20"/>
  <c r="N18" i="20"/>
  <c r="Q16" i="20" l="1"/>
  <c r="T18" i="20"/>
  <c r="AH16" i="20" l="1"/>
  <c r="AG16" i="20" s="1"/>
  <c r="AJ16" i="20" s="1"/>
  <c r="AA18" i="20" l="1"/>
  <c r="Z18" i="20"/>
  <c r="Y16" i="20"/>
  <c r="Y18" i="20" s="1"/>
  <c r="O16" i="20" l="1"/>
  <c r="O18" i="20" s="1"/>
  <c r="K16" i="20"/>
  <c r="AH18" i="20"/>
  <c r="AI18" i="20"/>
  <c r="Q18" i="20"/>
  <c r="R18" i="20"/>
  <c r="G18" i="20"/>
  <c r="AD18" i="20"/>
  <c r="AC18" i="20"/>
  <c r="L18" i="20"/>
  <c r="M18" i="20"/>
  <c r="S18" i="20"/>
  <c r="F18" i="20"/>
  <c r="U18" i="20"/>
  <c r="P18" i="20"/>
  <c r="K18" i="20" l="1"/>
  <c r="AB18" i="20"/>
  <c r="AG18" i="20"/>
</calcChain>
</file>

<file path=xl/sharedStrings.xml><?xml version="1.0" encoding="utf-8"?>
<sst xmlns="http://schemas.openxmlformats.org/spreadsheetml/2006/main" count="115" uniqueCount="59">
  <si>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</si>
  <si>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</si>
  <si>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</si>
  <si>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</si>
  <si>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</si>
  <si>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</si>
  <si>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</si>
  <si>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</si>
  <si>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</si>
  <si>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</si>
  <si>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</si>
  <si>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</si>
  <si>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</si>
  <si>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</si>
  <si>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</si>
  <si>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</si>
  <si>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</si>
  <si>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</si>
  <si>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</si>
  <si>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</si>
  <si>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</si>
  <si>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</si>
  <si>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</si>
  <si>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</si>
  <si>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</si>
  <si>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</si>
  <si>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</si>
  <si>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</si>
  <si>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</si>
  <si>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</si>
  <si>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</si>
  <si>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</si>
  <si>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</si>
  <si>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</si>
  <si>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</si>
  <si>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</si>
  <si>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</si>
  <si>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</si>
  <si>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</si>
  <si>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</si>
  <si>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</si>
  <si>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</si>
  <si>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</si>
  <si>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</si>
  <si>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</si>
  <si>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підтримку окремих закладів охорони здоров'я, які надають первинну, вторинну (спеціалізовану), третинну (високоспеціалізовану) та екстренну медичну допомогу за програмою держ. гарантій мед. обслуговування населення</t>
  </si>
  <si>
    <t>на лікування хворих на цукровий діабет інсуліном та нецукровий діабет десмопресином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</si>
  <si>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</si>
  <si>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 
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</si>
  <si>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</si>
  <si>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 xml:space="preserve"> 
Інші субвенції з місцевого бюджету</t>
  </si>
  <si>
    <t xml:space="preserve"> на медичне обслуговування громадян, які постраждали внаслідок Чорнобильської катастрофи, видатки споживання</t>
  </si>
  <si>
    <t>на здійснення заходів з капітального будівництва, реконструкції та ремонту об'єктів комунальної власності на території Київської області  (видатки розвитку)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</si>
  <si>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</si>
  <si>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В.П. Олексюк</t>
  </si>
  <si>
    <t>Субвенція з місцевого бюджету на здійснення доплат медичним та іншим працівникам закладів охорони здоров'я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</si>
  <si>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</si>
  <si>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Додаток №5 
до рішення Бучанської міської ради №5451 -85-VII   від  24.09.2020р.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</si>
  <si>
    <t xml:space="preserve">                                                                  Міжбюджетні трансферти на 2020 рік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</si>
</sst>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2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12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8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8" xfId="20" applyFont="1" applyFill="1" applyBorder="1" applyAlignment="1">
      <alignment horizontal="right" wrapText="1"/>
    </xf>
    <xf numFmtId="0" fontId="1" fillId="0" borderId="9" xfId="2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5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 shrinkToFit="1"/>
    </xf>
    <xf numFmtId="4" fontId="1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" fillId="0" borderId="5" xfId="2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5" fillId="26" borderId="13" xfId="0" applyFont="1" applyFill="1" applyBorder="1" applyAlignment="1">
      <alignment horizontal="center" vertical="center" wrapText="1"/>
    </xf>
    <xf numFmtId="0" fontId="1" fillId="26" borderId="5" xfId="0" applyFont="1" applyFill="1" applyBorder="1" applyAlignment="1">
      <alignment horizontal="center" vertical="center" wrapText="1"/>
    </xf>
    <xf numFmtId="39" fontId="1" fillId="26" borderId="5" xfId="0" applyNumberFormat="1" applyFont="1" applyFill="1" applyBorder="1" applyAlignment="1">
      <alignment horizontal="center" vertical="center" wrapText="1" shrinkToFit="1"/>
    </xf>
    <xf numFmtId="0" fontId="1" fillId="26" borderId="5" xfId="0" applyFont="1" applyFill="1" applyBorder="1" applyAlignment="1">
      <alignment horizontal="center" vertical="center" wrapText="1" shrinkToFit="1"/>
    </xf>
    <xf numFmtId="4" fontId="1" fillId="26" borderId="5" xfId="0" applyNumberFormat="1" applyFont="1" applyFill="1" applyBorder="1" applyAlignment="1">
      <alignment horizontal="center" vertical="center" wrapText="1" shrinkToFit="1"/>
    </xf>
    <xf numFmtId="0" fontId="15" fillId="0" borderId="0" xfId="0" applyFont="1" applyFill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13" xfId="0" applyFont="1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6" borderId="7" xfId="0" applyFont="1" applyFill="1" applyBorder="1" applyAlignment="1">
      <alignment horizontal="center" vertical="center" wrapText="1"/>
    </xf>
    <xf numFmtId="0" fontId="1" fillId="26" borderId="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E00"/>
      <color rgb="FF42C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67"/>
  <sheetViews>
    <sheetView showZeros="0" tabSelected="1" view="pageBreakPreview" topLeftCell="D1" zoomScale="70" zoomScaleNormal="100" zoomScaleSheetLayoutView="70" workbookViewId="0">
      <selection activeCell="D6" sqref="D6:G6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21.6640625" style="1" customWidth="1"/>
    <col min="6" max="6" width="16.6640625" style="1" customWidth="1"/>
    <col min="7" max="7" width="17.1640625" style="1" customWidth="1"/>
    <col min="8" max="8" width="15.6640625" style="1" customWidth="1"/>
    <col min="9" max="9" width="16.83203125" style="1" customWidth="1"/>
    <col min="10" max="10" width="41.1640625" style="1" customWidth="1"/>
    <col min="11" max="13" width="15.33203125" style="1" customWidth="1"/>
    <col min="14" max="15" width="14.83203125" style="1" customWidth="1"/>
    <col min="16" max="19" width="14.33203125" style="1" customWidth="1"/>
    <col min="20" max="21" width="16.83203125" style="1" customWidth="1"/>
    <col min="22" max="22" width="14.1640625" style="1" customWidth="1"/>
    <col min="23" max="24" width="14.83203125" style="1" customWidth="1"/>
    <col min="25" max="25" width="16.83203125" style="1" customWidth="1"/>
    <col min="26" max="26" width="16.1640625" style="1" customWidth="1"/>
    <col min="27" max="27" width="15.5" style="1" customWidth="1"/>
    <col min="28" max="28" width="16.33203125" style="1" customWidth="1"/>
    <col min="29" max="29" width="17" style="1" customWidth="1"/>
    <col min="30" max="30" width="15.83203125" style="1" customWidth="1"/>
    <col min="31" max="32" width="17.1640625" style="1" customWidth="1"/>
    <col min="33" max="33" width="19.1640625" style="1" customWidth="1"/>
    <col min="34" max="34" width="17.83203125" style="1" customWidth="1"/>
    <col min="35" max="35" width="22.33203125" style="1" customWidth="1"/>
    <col min="36" max="36" width="18.1640625" style="1" customWidth="1"/>
    <col min="37" max="37" width="23.33203125" style="1" customWidth="1"/>
    <col min="38" max="38" width="18.6640625" style="1" customWidth="1"/>
    <col min="39" max="39" width="21.33203125" style="1" customWidth="1"/>
    <col min="40" max="40" width="24.5" style="1" customWidth="1"/>
    <col min="41" max="41" width="21.33203125" style="1" customWidth="1"/>
    <col min="42" max="42" width="19.1640625" style="1" customWidth="1"/>
    <col min="43" max="43" width="19.33203125" style="1" customWidth="1"/>
    <col min="44" max="44" width="21.6640625" style="1" customWidth="1"/>
    <col min="45" max="45" width="19.33203125" style="1" customWidth="1"/>
    <col min="46" max="46" width="26.1640625" style="1" customWidth="1"/>
    <col min="47" max="47" width="37.33203125" style="1" customWidth="1"/>
    <col min="48" max="48" width="17.1640625" style="1" customWidth="1"/>
    <col min="49" max="49" width="20.1640625" style="1" customWidth="1"/>
    <col min="50" max="16384" width="9.1640625" style="1"/>
  </cols>
  <sheetData>
    <row r="1" spans="1:38" ht="57.75" customHeight="1" x14ac:dyDescent="0.2">
      <c r="D1" s="10"/>
      <c r="E1" s="2"/>
      <c r="I1" s="10"/>
      <c r="J1" s="10"/>
      <c r="M1" s="10"/>
      <c r="N1" s="10"/>
      <c r="S1" s="111" t="s">
        <v>57</v>
      </c>
      <c r="T1" s="111"/>
      <c r="U1" s="111"/>
      <c r="V1" s="111"/>
      <c r="W1" s="111"/>
      <c r="X1" s="111"/>
      <c r="Y1" s="111"/>
      <c r="Z1" s="111"/>
      <c r="AA1" s="111"/>
      <c r="AB1" s="111"/>
      <c r="AH1" s="36"/>
      <c r="AI1" s="114"/>
      <c r="AJ1" s="114"/>
    </row>
    <row r="2" spans="1:38" ht="28.5" hidden="1" customHeight="1" x14ac:dyDescent="0.2">
      <c r="D2" s="10"/>
      <c r="E2" s="2"/>
      <c r="AB2" s="35"/>
      <c r="AH2" s="36"/>
      <c r="AI2" s="114"/>
      <c r="AJ2" s="114"/>
    </row>
    <row r="3" spans="1:38" ht="28.5" customHeight="1" x14ac:dyDescent="0.2">
      <c r="D3" s="115">
        <v>10515000000</v>
      </c>
      <c r="E3" s="115"/>
      <c r="AB3" s="35"/>
      <c r="AH3" s="36"/>
      <c r="AI3" s="35"/>
      <c r="AJ3" s="35"/>
    </row>
    <row r="4" spans="1:38" ht="28.5" customHeight="1" x14ac:dyDescent="0.2">
      <c r="D4" s="116" t="s">
        <v>23</v>
      </c>
      <c r="E4" s="116"/>
      <c r="AB4" s="35"/>
      <c r="AH4" s="36"/>
      <c r="AI4" s="35"/>
      <c r="AJ4" s="35"/>
    </row>
    <row r="5" spans="1:38" ht="28.5" customHeight="1" x14ac:dyDescent="0.2">
      <c r="D5" s="112" t="s">
        <v>58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</row>
    <row r="6" spans="1:38" ht="22.5" customHeight="1" x14ac:dyDescent="0.2">
      <c r="A6" s="24"/>
      <c r="B6" s="24"/>
      <c r="C6" s="24"/>
      <c r="D6" s="87"/>
      <c r="E6" s="87"/>
      <c r="F6" s="87"/>
      <c r="G6" s="87"/>
      <c r="H6" s="59"/>
      <c r="I6" s="59"/>
      <c r="J6" s="37"/>
      <c r="K6" s="87"/>
      <c r="L6" s="87"/>
      <c r="M6" s="87"/>
      <c r="N6" s="59"/>
      <c r="O6" s="37"/>
      <c r="P6" s="37"/>
      <c r="Q6" s="37"/>
      <c r="R6" s="37"/>
      <c r="S6" s="37"/>
      <c r="T6" s="37"/>
      <c r="U6" s="37"/>
      <c r="V6" s="37"/>
      <c r="W6" s="79"/>
      <c r="X6" s="80"/>
      <c r="Y6" s="87"/>
      <c r="Z6" s="87"/>
      <c r="AA6" s="87"/>
      <c r="AB6" s="37"/>
      <c r="AC6" s="37"/>
      <c r="AD6" s="37"/>
      <c r="AE6" s="37"/>
      <c r="AF6" s="37"/>
      <c r="AG6" s="37"/>
      <c r="AH6" s="37"/>
      <c r="AI6" s="37"/>
      <c r="AJ6" s="37" t="s">
        <v>13</v>
      </c>
    </row>
    <row r="7" spans="1:38" ht="12.75" customHeight="1" x14ac:dyDescent="0.2">
      <c r="A7" s="24"/>
      <c r="B7" s="24"/>
      <c r="C7" s="24"/>
      <c r="D7" s="99" t="s">
        <v>24</v>
      </c>
      <c r="E7" s="99" t="s">
        <v>18</v>
      </c>
      <c r="F7" s="92" t="s">
        <v>7</v>
      </c>
      <c r="G7" s="91"/>
      <c r="H7" s="60"/>
      <c r="I7" s="60"/>
      <c r="J7" s="65"/>
      <c r="K7" s="91"/>
      <c r="L7" s="91"/>
      <c r="M7" s="91"/>
      <c r="N7" s="60"/>
      <c r="O7" s="103" t="s">
        <v>7</v>
      </c>
      <c r="P7" s="104"/>
      <c r="Q7" s="104"/>
      <c r="R7" s="104"/>
      <c r="S7" s="104"/>
      <c r="T7" s="104"/>
      <c r="U7" s="104"/>
      <c r="V7" s="104"/>
      <c r="W7" s="104"/>
      <c r="X7" s="104"/>
      <c r="Y7" s="105"/>
      <c r="Z7" s="105"/>
      <c r="AA7" s="106"/>
      <c r="AB7" s="38"/>
      <c r="AC7" s="113" t="s">
        <v>22</v>
      </c>
      <c r="AD7" s="113"/>
      <c r="AE7" s="113"/>
      <c r="AF7" s="113"/>
      <c r="AG7" s="113"/>
      <c r="AH7" s="113"/>
      <c r="AI7" s="113"/>
      <c r="AJ7" s="113"/>
    </row>
    <row r="8" spans="1:38" ht="15.75" customHeight="1" x14ac:dyDescent="0.2">
      <c r="A8" s="8" t="s">
        <v>2</v>
      </c>
      <c r="B8" s="39" t="s">
        <v>0</v>
      </c>
      <c r="C8" s="40">
        <v>0</v>
      </c>
      <c r="D8" s="117"/>
      <c r="E8" s="117"/>
      <c r="F8" s="93" t="s">
        <v>8</v>
      </c>
      <c r="G8" s="47" t="s">
        <v>9</v>
      </c>
      <c r="H8" s="58"/>
      <c r="I8" s="58"/>
      <c r="J8" s="67"/>
      <c r="K8" s="96"/>
      <c r="L8" s="96"/>
      <c r="M8" s="96"/>
      <c r="N8" s="58"/>
      <c r="O8" s="103" t="s">
        <v>9</v>
      </c>
      <c r="P8" s="104"/>
      <c r="Q8" s="104"/>
      <c r="R8" s="104"/>
      <c r="S8" s="104"/>
      <c r="T8" s="104"/>
      <c r="U8" s="104"/>
      <c r="V8" s="104"/>
      <c r="W8" s="104"/>
      <c r="X8" s="104"/>
      <c r="Y8" s="105"/>
      <c r="Z8" s="105"/>
      <c r="AA8" s="106"/>
      <c r="AB8" s="88" t="s">
        <v>5</v>
      </c>
      <c r="AC8" s="93" t="s">
        <v>9</v>
      </c>
      <c r="AD8" s="93"/>
      <c r="AE8" s="93"/>
      <c r="AF8" s="93"/>
      <c r="AG8" s="93"/>
      <c r="AH8" s="93"/>
      <c r="AI8" s="93"/>
      <c r="AJ8" s="88" t="s">
        <v>5</v>
      </c>
    </row>
    <row r="9" spans="1:38" ht="18" customHeight="1" x14ac:dyDescent="0.2">
      <c r="A9" s="8" t="s">
        <v>1</v>
      </c>
      <c r="B9" s="39" t="s">
        <v>0</v>
      </c>
      <c r="C9" s="40">
        <v>0</v>
      </c>
      <c r="D9" s="117"/>
      <c r="E9" s="117"/>
      <c r="F9" s="93"/>
      <c r="G9" s="47" t="s">
        <v>10</v>
      </c>
      <c r="H9" s="58"/>
      <c r="I9" s="58"/>
      <c r="J9" s="67"/>
      <c r="K9" s="96"/>
      <c r="L9" s="96"/>
      <c r="M9" s="96"/>
      <c r="N9" s="58"/>
      <c r="O9" s="103" t="s">
        <v>10</v>
      </c>
      <c r="P9" s="104"/>
      <c r="Q9" s="104"/>
      <c r="R9" s="104"/>
      <c r="S9" s="104"/>
      <c r="T9" s="104"/>
      <c r="U9" s="104"/>
      <c r="V9" s="104"/>
      <c r="W9" s="104"/>
      <c r="X9" s="104"/>
      <c r="Y9" s="105"/>
      <c r="Z9" s="105"/>
      <c r="AA9" s="106"/>
      <c r="AB9" s="89"/>
      <c r="AC9" s="93" t="s">
        <v>11</v>
      </c>
      <c r="AD9" s="93"/>
      <c r="AE9" s="93" t="s">
        <v>12</v>
      </c>
      <c r="AF9" s="93"/>
      <c r="AG9" s="93"/>
      <c r="AH9" s="93"/>
      <c r="AI9" s="93"/>
      <c r="AJ9" s="89"/>
    </row>
    <row r="10" spans="1:38" ht="18" customHeight="1" x14ac:dyDescent="0.2">
      <c r="A10" s="8"/>
      <c r="B10" s="39"/>
      <c r="C10" s="40"/>
      <c r="D10" s="117"/>
      <c r="E10" s="117"/>
      <c r="F10" s="97" t="s">
        <v>25</v>
      </c>
      <c r="G10" s="96"/>
      <c r="H10" s="58"/>
      <c r="I10" s="58"/>
      <c r="J10" s="67"/>
      <c r="K10" s="96"/>
      <c r="L10" s="96"/>
      <c r="M10" s="96"/>
      <c r="N10" s="58"/>
      <c r="O10" s="103" t="s">
        <v>25</v>
      </c>
      <c r="P10" s="104"/>
      <c r="Q10" s="104"/>
      <c r="R10" s="104"/>
      <c r="S10" s="104"/>
      <c r="T10" s="104"/>
      <c r="U10" s="104"/>
      <c r="V10" s="104"/>
      <c r="W10" s="104"/>
      <c r="X10" s="104"/>
      <c r="Y10" s="105"/>
      <c r="Z10" s="105"/>
      <c r="AA10" s="106"/>
      <c r="AB10" s="89"/>
      <c r="AC10" s="93"/>
      <c r="AD10" s="93"/>
      <c r="AE10" s="93"/>
      <c r="AF10" s="93"/>
      <c r="AG10" s="93"/>
      <c r="AH10" s="93"/>
      <c r="AI10" s="93"/>
      <c r="AJ10" s="89"/>
    </row>
    <row r="11" spans="1:38" x14ac:dyDescent="0.2">
      <c r="A11" s="8" t="s">
        <v>3</v>
      </c>
      <c r="B11" s="39" t="s">
        <v>0</v>
      </c>
      <c r="C11" s="40">
        <v>0</v>
      </c>
      <c r="D11" s="117"/>
      <c r="E11" s="117"/>
      <c r="F11" s="93" t="s">
        <v>32</v>
      </c>
      <c r="G11" s="93" t="s">
        <v>50</v>
      </c>
      <c r="H11" s="97" t="s">
        <v>19</v>
      </c>
      <c r="I11" s="98"/>
      <c r="J11" s="101" t="s">
        <v>53</v>
      </c>
      <c r="K11" s="93" t="s">
        <v>33</v>
      </c>
      <c r="L11" s="97" t="s">
        <v>19</v>
      </c>
      <c r="M11" s="98"/>
      <c r="N11" s="99" t="s">
        <v>48</v>
      </c>
      <c r="O11" s="108" t="s">
        <v>36</v>
      </c>
      <c r="P11" s="123" t="s">
        <v>20</v>
      </c>
      <c r="Q11" s="124"/>
      <c r="R11" s="124"/>
      <c r="S11" s="125"/>
      <c r="T11" s="101" t="s">
        <v>47</v>
      </c>
      <c r="U11" s="101" t="s">
        <v>41</v>
      </c>
      <c r="V11" s="101" t="s">
        <v>49</v>
      </c>
      <c r="W11" s="109" t="s">
        <v>55</v>
      </c>
      <c r="X11" s="109" t="s">
        <v>56</v>
      </c>
      <c r="Y11" s="93" t="s">
        <v>44</v>
      </c>
      <c r="Z11" s="97" t="s">
        <v>19</v>
      </c>
      <c r="AA11" s="98"/>
      <c r="AB11" s="89"/>
      <c r="AC11" s="93" t="s">
        <v>31</v>
      </c>
      <c r="AD11" s="107" t="s">
        <v>30</v>
      </c>
      <c r="AE11" s="107" t="s">
        <v>21</v>
      </c>
      <c r="AF11" s="46" t="s">
        <v>19</v>
      </c>
      <c r="AG11" s="107" t="s">
        <v>30</v>
      </c>
      <c r="AH11" s="121"/>
      <c r="AI11" s="122"/>
      <c r="AJ11" s="89"/>
    </row>
    <row r="12" spans="1:38" ht="348" customHeight="1" x14ac:dyDescent="0.2">
      <c r="A12" s="8"/>
      <c r="B12" s="39"/>
      <c r="C12" s="40"/>
      <c r="D12" s="117"/>
      <c r="E12" s="117"/>
      <c r="F12" s="93"/>
      <c r="G12" s="93"/>
      <c r="H12" s="62" t="s">
        <v>51</v>
      </c>
      <c r="I12" s="62" t="s">
        <v>52</v>
      </c>
      <c r="J12" s="102"/>
      <c r="K12" s="93"/>
      <c r="L12" s="62" t="s">
        <v>34</v>
      </c>
      <c r="M12" s="62" t="s">
        <v>35</v>
      </c>
      <c r="N12" s="100"/>
      <c r="O12" s="108"/>
      <c r="P12" s="63" t="s">
        <v>37</v>
      </c>
      <c r="Q12" s="63" t="s">
        <v>38</v>
      </c>
      <c r="R12" s="63" t="s">
        <v>39</v>
      </c>
      <c r="S12" s="63" t="s">
        <v>40</v>
      </c>
      <c r="T12" s="102"/>
      <c r="U12" s="102"/>
      <c r="V12" s="102"/>
      <c r="W12" s="110"/>
      <c r="X12" s="110"/>
      <c r="Y12" s="93"/>
      <c r="Z12" s="54" t="s">
        <v>45</v>
      </c>
      <c r="AA12" s="54" t="s">
        <v>46</v>
      </c>
      <c r="AB12" s="89"/>
      <c r="AC12" s="93"/>
      <c r="AD12" s="107"/>
      <c r="AE12" s="107"/>
      <c r="AF12" s="46" t="s">
        <v>29</v>
      </c>
      <c r="AG12" s="107"/>
      <c r="AH12" s="13" t="s">
        <v>27</v>
      </c>
      <c r="AI12" s="13" t="s">
        <v>28</v>
      </c>
      <c r="AJ12" s="89"/>
    </row>
    <row r="13" spans="1:38" ht="12.75" customHeight="1" x14ac:dyDescent="0.2">
      <c r="A13" s="8"/>
      <c r="B13" s="39"/>
      <c r="C13" s="40"/>
      <c r="D13" s="117"/>
      <c r="E13" s="117"/>
      <c r="F13" s="127" t="s">
        <v>43</v>
      </c>
      <c r="G13" s="94"/>
      <c r="H13" s="94"/>
      <c r="I13" s="94"/>
      <c r="J13" s="94"/>
      <c r="K13" s="94"/>
      <c r="L13" s="94"/>
      <c r="M13" s="94"/>
      <c r="N13" s="61"/>
      <c r="O13" s="94" t="s">
        <v>43</v>
      </c>
      <c r="P13" s="94"/>
      <c r="Q13" s="94"/>
      <c r="R13" s="94"/>
      <c r="S13" s="94"/>
      <c r="T13" s="94"/>
      <c r="U13" s="95"/>
      <c r="V13" s="55"/>
      <c r="W13" s="82"/>
      <c r="X13" s="82"/>
      <c r="Y13" s="55"/>
      <c r="Z13" s="55"/>
      <c r="AA13" s="55"/>
      <c r="AB13" s="90"/>
      <c r="AC13" s="126" t="s">
        <v>42</v>
      </c>
      <c r="AD13" s="126"/>
      <c r="AE13" s="126"/>
      <c r="AF13" s="126"/>
      <c r="AG13" s="126"/>
      <c r="AH13" s="126"/>
      <c r="AI13" s="126"/>
      <c r="AJ13" s="89"/>
    </row>
    <row r="14" spans="1:38" x14ac:dyDescent="0.2">
      <c r="A14" s="8"/>
      <c r="B14" s="39"/>
      <c r="C14" s="40"/>
      <c r="D14" s="100"/>
      <c r="E14" s="100"/>
      <c r="F14" s="62">
        <v>41040200</v>
      </c>
      <c r="G14" s="62">
        <v>41053900</v>
      </c>
      <c r="H14" s="62" t="s">
        <v>0</v>
      </c>
      <c r="I14" s="62" t="s">
        <v>0</v>
      </c>
      <c r="J14" s="66">
        <v>41050600</v>
      </c>
      <c r="K14" s="62">
        <v>41051000</v>
      </c>
      <c r="L14" s="62" t="s">
        <v>0</v>
      </c>
      <c r="M14" s="62" t="s">
        <v>0</v>
      </c>
      <c r="N14" s="62">
        <v>41051100</v>
      </c>
      <c r="O14" s="62">
        <v>41051200</v>
      </c>
      <c r="P14" s="62" t="s">
        <v>0</v>
      </c>
      <c r="Q14" s="62" t="s">
        <v>0</v>
      </c>
      <c r="R14" s="62" t="s">
        <v>0</v>
      </c>
      <c r="S14" s="62" t="s">
        <v>0</v>
      </c>
      <c r="T14" s="62">
        <v>41051400</v>
      </c>
      <c r="U14" s="62">
        <v>41051500</v>
      </c>
      <c r="V14" s="62">
        <v>41051600</v>
      </c>
      <c r="W14" s="83">
        <v>41051800</v>
      </c>
      <c r="X14" s="83">
        <v>41053000</v>
      </c>
      <c r="Y14" s="54">
        <v>41055000</v>
      </c>
      <c r="Z14" s="54" t="s">
        <v>0</v>
      </c>
      <c r="AA14" s="54" t="s">
        <v>0</v>
      </c>
      <c r="AB14" s="48"/>
      <c r="AC14" s="13">
        <v>9410</v>
      </c>
      <c r="AD14" s="13">
        <v>9770</v>
      </c>
      <c r="AE14" s="13">
        <v>9750</v>
      </c>
      <c r="AF14" s="13" t="s">
        <v>0</v>
      </c>
      <c r="AG14" s="13">
        <v>9770</v>
      </c>
      <c r="AH14" s="13" t="s">
        <v>0</v>
      </c>
      <c r="AI14" s="13" t="s">
        <v>0</v>
      </c>
      <c r="AJ14" s="90"/>
    </row>
    <row r="15" spans="1:38" s="21" customFormat="1" ht="12.75" customHeight="1" x14ac:dyDescent="0.2">
      <c r="A15" s="25"/>
      <c r="B15" s="19"/>
      <c r="C15" s="20"/>
      <c r="D15" s="64">
        <v>1</v>
      </c>
      <c r="E15" s="64">
        <v>2</v>
      </c>
      <c r="F15" s="64">
        <v>3</v>
      </c>
      <c r="G15" s="64">
        <v>4</v>
      </c>
      <c r="H15" s="64">
        <v>5</v>
      </c>
      <c r="I15" s="64">
        <v>6</v>
      </c>
      <c r="J15" s="64">
        <v>7</v>
      </c>
      <c r="K15" s="64">
        <v>8</v>
      </c>
      <c r="L15" s="64">
        <v>9</v>
      </c>
      <c r="M15" s="64">
        <v>10</v>
      </c>
      <c r="N15" s="64">
        <v>11</v>
      </c>
      <c r="O15" s="64">
        <v>12</v>
      </c>
      <c r="P15" s="64">
        <v>13</v>
      </c>
      <c r="Q15" s="64">
        <v>14</v>
      </c>
      <c r="R15" s="64">
        <v>15</v>
      </c>
      <c r="S15" s="64">
        <v>16</v>
      </c>
      <c r="T15" s="64">
        <v>17</v>
      </c>
      <c r="U15" s="64">
        <v>18</v>
      </c>
      <c r="V15" s="64">
        <v>19</v>
      </c>
      <c r="W15" s="64">
        <v>20</v>
      </c>
      <c r="X15" s="64">
        <v>21</v>
      </c>
      <c r="Y15" s="64">
        <v>22</v>
      </c>
      <c r="Z15" s="64">
        <v>23</v>
      </c>
      <c r="AA15" s="64">
        <v>24</v>
      </c>
      <c r="AB15" s="64">
        <v>25</v>
      </c>
      <c r="AC15" s="64">
        <v>26</v>
      </c>
      <c r="AD15" s="64">
        <v>27</v>
      </c>
      <c r="AE15" s="64">
        <v>28</v>
      </c>
      <c r="AF15" s="64">
        <v>29</v>
      </c>
      <c r="AG15" s="64">
        <v>30</v>
      </c>
      <c r="AH15" s="64">
        <v>31</v>
      </c>
      <c r="AI15" s="64">
        <v>32</v>
      </c>
      <c r="AJ15" s="64">
        <v>33</v>
      </c>
      <c r="AK15" s="1"/>
      <c r="AL15" s="1"/>
    </row>
    <row r="16" spans="1:38" s="18" customFormat="1" ht="40.5" customHeight="1" x14ac:dyDescent="0.2">
      <c r="A16" s="26"/>
      <c r="B16" s="15"/>
      <c r="C16" s="16"/>
      <c r="D16" s="17" t="s">
        <v>17</v>
      </c>
      <c r="E16" s="27" t="s">
        <v>16</v>
      </c>
      <c r="F16" s="23">
        <v>5999800</v>
      </c>
      <c r="G16" s="23">
        <f>H16+I16</f>
        <v>41700000</v>
      </c>
      <c r="H16" s="23">
        <v>1700000</v>
      </c>
      <c r="I16" s="23">
        <v>40000000</v>
      </c>
      <c r="J16" s="23">
        <v>987868.31</v>
      </c>
      <c r="K16" s="23">
        <f>SUM(L16:M16)</f>
        <v>3518220</v>
      </c>
      <c r="L16" s="23">
        <v>1236370</v>
      </c>
      <c r="M16" s="23">
        <f>1557109+724741</f>
        <v>2281850</v>
      </c>
      <c r="N16" s="23">
        <v>1200000</v>
      </c>
      <c r="O16" s="23">
        <f>SUM(P16:S16)</f>
        <v>1515101</v>
      </c>
      <c r="P16" s="23">
        <f>338034+118385</f>
        <v>456419</v>
      </c>
      <c r="Q16" s="23">
        <f>169000-18534</f>
        <v>150466</v>
      </c>
      <c r="R16" s="23">
        <v>593682</v>
      </c>
      <c r="S16" s="23">
        <v>314534</v>
      </c>
      <c r="T16" s="23">
        <v>1318634</v>
      </c>
      <c r="U16" s="23">
        <v>217200</v>
      </c>
      <c r="V16" s="23">
        <v>42500</v>
      </c>
      <c r="W16" s="84">
        <v>107902</v>
      </c>
      <c r="X16" s="84">
        <v>1709178</v>
      </c>
      <c r="Y16" s="23">
        <f>SUM(Z16:AA16)</f>
        <v>1438040</v>
      </c>
      <c r="Z16" s="23">
        <v>772640</v>
      </c>
      <c r="AA16" s="23">
        <v>665400</v>
      </c>
      <c r="AB16" s="49">
        <f>F16+G16+J16+K16+O16+T16+U16+W16+X16+Y16+V16+N16</f>
        <v>59754443.310000002</v>
      </c>
      <c r="AC16" s="28" t="s">
        <v>0</v>
      </c>
      <c r="AD16" s="28" t="s">
        <v>0</v>
      </c>
      <c r="AE16" s="28">
        <f>AF16</f>
        <v>6825117</v>
      </c>
      <c r="AF16" s="28">
        <f>4735651+2089466</f>
        <v>6825117</v>
      </c>
      <c r="AG16" s="28">
        <f>AH16+AI16</f>
        <v>12862501</v>
      </c>
      <c r="AH16" s="28">
        <f>1500000-845763-551347</f>
        <v>102890</v>
      </c>
      <c r="AI16" s="28">
        <f>11311685+1419302-2995904-380133+6447206-1623243-1419302</f>
        <v>12759611</v>
      </c>
      <c r="AJ16" s="51">
        <f>AE16+AG16</f>
        <v>19687618</v>
      </c>
    </row>
    <row r="17" spans="1:49" ht="13.5" customHeight="1" x14ac:dyDescent="0.2">
      <c r="A17" s="8"/>
      <c r="B17" s="39"/>
      <c r="C17" s="40"/>
      <c r="D17" s="14" t="s">
        <v>15</v>
      </c>
      <c r="E17" s="13" t="s">
        <v>14</v>
      </c>
      <c r="F17" s="29" t="s">
        <v>0</v>
      </c>
      <c r="G17" s="29" t="s">
        <v>0</v>
      </c>
      <c r="H17" s="29" t="s">
        <v>0</v>
      </c>
      <c r="I17" s="29" t="s">
        <v>0</v>
      </c>
      <c r="J17" s="29" t="s">
        <v>0</v>
      </c>
      <c r="K17" s="29" t="s">
        <v>0</v>
      </c>
      <c r="L17" s="29" t="s">
        <v>0</v>
      </c>
      <c r="M17" s="29" t="s">
        <v>0</v>
      </c>
      <c r="N17" s="29" t="s">
        <v>0</v>
      </c>
      <c r="O17" s="29" t="s">
        <v>0</v>
      </c>
      <c r="P17" s="29" t="s">
        <v>0</v>
      </c>
      <c r="Q17" s="29" t="s">
        <v>0</v>
      </c>
      <c r="R17" s="29" t="s">
        <v>0</v>
      </c>
      <c r="S17" s="29" t="s">
        <v>0</v>
      </c>
      <c r="T17" s="29"/>
      <c r="U17" s="29" t="s">
        <v>0</v>
      </c>
      <c r="V17" s="29" t="s">
        <v>0</v>
      </c>
      <c r="W17" s="85" t="s">
        <v>0</v>
      </c>
      <c r="X17" s="85" t="s">
        <v>0</v>
      </c>
      <c r="Y17" s="29" t="s">
        <v>0</v>
      </c>
      <c r="Z17" s="29" t="s">
        <v>0</v>
      </c>
      <c r="AA17" s="29" t="s">
        <v>0</v>
      </c>
      <c r="AB17" s="48" t="s">
        <v>0</v>
      </c>
      <c r="AC17" s="30">
        <v>4300535</v>
      </c>
      <c r="AD17" s="30">
        <v>987069</v>
      </c>
      <c r="AE17" s="52">
        <v>1100000</v>
      </c>
      <c r="AF17" s="13" t="s">
        <v>0</v>
      </c>
      <c r="AG17" s="13" t="s">
        <v>0</v>
      </c>
      <c r="AH17" s="13" t="s">
        <v>0</v>
      </c>
      <c r="AI17" s="13" t="s">
        <v>0</v>
      </c>
      <c r="AJ17" s="50">
        <f>AC17+AD17+AE17</f>
        <v>6387604</v>
      </c>
    </row>
    <row r="18" spans="1:49" ht="12" customHeight="1" x14ac:dyDescent="0.2">
      <c r="A18" s="8">
        <v>13</v>
      </c>
      <c r="B18" s="77" t="s">
        <v>0</v>
      </c>
      <c r="C18" s="40">
        <v>0</v>
      </c>
      <c r="D18" s="69" t="s">
        <v>4</v>
      </c>
      <c r="E18" s="69" t="s">
        <v>6</v>
      </c>
      <c r="F18" s="31">
        <f>F16</f>
        <v>5999800</v>
      </c>
      <c r="G18" s="31">
        <f>G16</f>
        <v>41700000</v>
      </c>
      <c r="H18" s="31">
        <f t="shared" ref="H18:J18" si="0">H16</f>
        <v>1700000</v>
      </c>
      <c r="I18" s="31">
        <f t="shared" si="0"/>
        <v>40000000</v>
      </c>
      <c r="J18" s="31">
        <f t="shared" si="0"/>
        <v>987868.31</v>
      </c>
      <c r="K18" s="31">
        <f t="shared" ref="K18:AI18" si="1">K16</f>
        <v>3518220</v>
      </c>
      <c r="L18" s="31">
        <f t="shared" si="1"/>
        <v>1236370</v>
      </c>
      <c r="M18" s="31">
        <f t="shared" si="1"/>
        <v>2281850</v>
      </c>
      <c r="N18" s="31">
        <f t="shared" ref="N18" si="2">N16</f>
        <v>1200000</v>
      </c>
      <c r="O18" s="31">
        <f t="shared" si="1"/>
        <v>1515101</v>
      </c>
      <c r="P18" s="31">
        <f t="shared" si="1"/>
        <v>456419</v>
      </c>
      <c r="Q18" s="31">
        <f t="shared" si="1"/>
        <v>150466</v>
      </c>
      <c r="R18" s="31">
        <f t="shared" si="1"/>
        <v>593682</v>
      </c>
      <c r="S18" s="31">
        <f t="shared" si="1"/>
        <v>314534</v>
      </c>
      <c r="T18" s="31">
        <f t="shared" si="1"/>
        <v>1318634</v>
      </c>
      <c r="U18" s="31">
        <f t="shared" si="1"/>
        <v>217200</v>
      </c>
      <c r="V18" s="31">
        <f t="shared" ref="V18:W18" si="3">V16</f>
        <v>42500</v>
      </c>
      <c r="W18" s="86">
        <f t="shared" si="3"/>
        <v>107902</v>
      </c>
      <c r="X18" s="86">
        <f t="shared" ref="X18" si="4">X16</f>
        <v>1709178</v>
      </c>
      <c r="Y18" s="31">
        <f t="shared" ref="Y18:AA18" si="5">Y16</f>
        <v>1438040</v>
      </c>
      <c r="Z18" s="31">
        <f t="shared" si="5"/>
        <v>772640</v>
      </c>
      <c r="AA18" s="31">
        <f t="shared" si="5"/>
        <v>665400</v>
      </c>
      <c r="AB18" s="50">
        <f>AB16</f>
        <v>59754443.310000002</v>
      </c>
      <c r="AC18" s="30">
        <f>AC17</f>
        <v>4300535</v>
      </c>
      <c r="AD18" s="30">
        <f>AD17</f>
        <v>987069</v>
      </c>
      <c r="AE18" s="30">
        <f>AE16+AE17</f>
        <v>7925117</v>
      </c>
      <c r="AF18" s="30" t="s">
        <v>0</v>
      </c>
      <c r="AG18" s="30">
        <f t="shared" si="1"/>
        <v>12862501</v>
      </c>
      <c r="AH18" s="30">
        <f t="shared" si="1"/>
        <v>102890</v>
      </c>
      <c r="AI18" s="30">
        <f t="shared" si="1"/>
        <v>12759611</v>
      </c>
      <c r="AJ18" s="50">
        <f>AJ16+AJ17</f>
        <v>26075222</v>
      </c>
    </row>
    <row r="19" spans="1:49" s="2" customFormat="1" ht="12" customHeight="1" x14ac:dyDescent="0.2">
      <c r="A19" s="9"/>
      <c r="B19" s="41"/>
      <c r="C19" s="42"/>
      <c r="D19" s="73"/>
      <c r="E19" s="73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2"/>
      <c r="AC19" s="75"/>
      <c r="AD19" s="75"/>
      <c r="AE19" s="75"/>
      <c r="AF19" s="75"/>
      <c r="AG19" s="75"/>
      <c r="AH19" s="75"/>
      <c r="AI19" s="75"/>
      <c r="AJ19" s="72"/>
    </row>
    <row r="20" spans="1:49" s="2" customFormat="1" ht="12" customHeight="1" x14ac:dyDescent="0.2">
      <c r="A20" s="9"/>
      <c r="B20" s="41"/>
      <c r="C20" s="42"/>
      <c r="D20" s="73"/>
      <c r="E20" s="73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2"/>
      <c r="AC20" s="75"/>
      <c r="AD20" s="75"/>
      <c r="AE20" s="75"/>
      <c r="AF20" s="75"/>
      <c r="AG20" s="75"/>
      <c r="AH20" s="75"/>
      <c r="AI20" s="75"/>
      <c r="AJ20" s="72"/>
    </row>
    <row r="21" spans="1:49" s="2" customFormat="1" ht="12" customHeight="1" x14ac:dyDescent="0.2">
      <c r="A21" s="9"/>
      <c r="B21" s="41"/>
      <c r="C21" s="42"/>
      <c r="D21" s="73"/>
      <c r="E21" s="73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2"/>
      <c r="AC21" s="75"/>
      <c r="AD21" s="75"/>
      <c r="AE21" s="75"/>
      <c r="AF21" s="75"/>
      <c r="AG21" s="75"/>
      <c r="AH21" s="75"/>
      <c r="AI21" s="75"/>
      <c r="AJ21" s="72"/>
    </row>
    <row r="22" spans="1:49" s="2" customFormat="1" ht="12" customHeight="1" x14ac:dyDescent="0.2">
      <c r="A22" s="9"/>
      <c r="B22" s="41"/>
      <c r="C22" s="42"/>
      <c r="D22" s="73"/>
      <c r="E22" s="73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2"/>
      <c r="AC22" s="75"/>
      <c r="AD22" s="75"/>
      <c r="AE22" s="75"/>
      <c r="AF22" s="75"/>
      <c r="AG22" s="75"/>
      <c r="AH22" s="75"/>
      <c r="AI22" s="75"/>
      <c r="AJ22" s="72"/>
    </row>
    <row r="23" spans="1:49" s="2" customFormat="1" ht="12" customHeight="1" x14ac:dyDescent="0.2">
      <c r="A23" s="9"/>
      <c r="B23" s="41"/>
      <c r="C23" s="42"/>
      <c r="D23" s="73"/>
      <c r="E23" s="73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2"/>
      <c r="AC23" s="75"/>
      <c r="AD23" s="75"/>
      <c r="AE23" s="75"/>
      <c r="AF23" s="75"/>
      <c r="AG23" s="75"/>
      <c r="AH23" s="75"/>
      <c r="AI23" s="75"/>
      <c r="AJ23" s="72"/>
    </row>
    <row r="24" spans="1:49" s="2" customFormat="1" ht="15" customHeight="1" x14ac:dyDescent="0.2">
      <c r="A24" s="9"/>
      <c r="B24" s="41"/>
      <c r="C24" s="42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</row>
    <row r="25" spans="1:49" s="2" customFormat="1" ht="23.25" customHeight="1" x14ac:dyDescent="0.3">
      <c r="A25" s="9"/>
      <c r="B25" s="41"/>
      <c r="C25" s="42"/>
      <c r="D25" s="11"/>
      <c r="E25" s="11"/>
      <c r="F25" s="11"/>
      <c r="G25" s="70"/>
      <c r="H25" s="70"/>
      <c r="I25" s="11"/>
      <c r="J25" s="11"/>
      <c r="K25" s="11"/>
      <c r="L25" s="71"/>
      <c r="M25" s="71"/>
      <c r="N25" s="11"/>
      <c r="R25" s="11"/>
      <c r="S25" s="118" t="s">
        <v>26</v>
      </c>
      <c r="T25" s="118"/>
      <c r="U25" s="118"/>
      <c r="V25" s="76"/>
      <c r="W25" s="11"/>
      <c r="X25" s="11"/>
      <c r="Y25" s="76"/>
      <c r="Z25" s="11"/>
      <c r="AA25" s="11"/>
      <c r="AC25" s="118" t="s">
        <v>54</v>
      </c>
      <c r="AD25" s="118"/>
      <c r="AE25" s="11"/>
      <c r="AF25" s="11"/>
      <c r="AG25" s="11"/>
      <c r="AH25" s="11"/>
      <c r="AI25" s="12"/>
    </row>
    <row r="26" spans="1:49" ht="15.75" x14ac:dyDescent="0.2">
      <c r="A26" s="32"/>
      <c r="B26" s="43"/>
      <c r="C26" s="44"/>
      <c r="D26" s="11"/>
      <c r="E26" s="11"/>
      <c r="F26" s="12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D26" s="11"/>
      <c r="AG26" s="22"/>
      <c r="AI26" s="11"/>
      <c r="AL26" s="12"/>
    </row>
    <row r="27" spans="1:49" ht="18.75" customHeight="1" x14ac:dyDescent="0.2">
      <c r="A27" s="8"/>
      <c r="B27" s="3"/>
      <c r="C27" s="4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</row>
    <row r="28" spans="1:49" ht="18.75" customHeight="1" x14ac:dyDescent="0.2">
      <c r="A28" s="9"/>
      <c r="B28" s="2"/>
      <c r="C28" s="2"/>
      <c r="D28" s="5"/>
      <c r="E28" s="5"/>
      <c r="F28" s="5"/>
      <c r="G28" s="5"/>
      <c r="H28" s="57"/>
      <c r="I28" s="57"/>
      <c r="J28" s="68"/>
      <c r="K28" s="5"/>
      <c r="L28" s="5"/>
      <c r="M28" s="5"/>
      <c r="N28" s="57"/>
      <c r="O28" s="5"/>
      <c r="P28" s="5"/>
      <c r="Q28" s="5"/>
      <c r="R28" s="5"/>
      <c r="S28" s="5"/>
      <c r="T28" s="56"/>
      <c r="U28" s="5"/>
      <c r="V28" s="57"/>
      <c r="W28" s="78"/>
      <c r="X28" s="81"/>
      <c r="Y28" s="53"/>
      <c r="Z28" s="53"/>
      <c r="AA28" s="53"/>
      <c r="AB28" s="5"/>
      <c r="AC28" s="5"/>
      <c r="AD28" s="5"/>
      <c r="AE28" s="5"/>
      <c r="AF28" s="5"/>
      <c r="AG28" s="5"/>
      <c r="AH28" s="5"/>
      <c r="AI28" s="5"/>
      <c r="AJ28" s="5"/>
    </row>
    <row r="29" spans="1:49" s="7" customFormat="1" x14ac:dyDescent="0.2">
      <c r="A29" s="34"/>
      <c r="B29" s="6"/>
      <c r="C29" s="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pans="1:49" s="7" customFormat="1" x14ac:dyDescent="0.2">
      <c r="A30" s="34"/>
      <c r="B30" s="6"/>
      <c r="C30" s="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pans="1:49" x14ac:dyDescent="0.2">
      <c r="A31" s="9"/>
      <c r="B31" s="2"/>
      <c r="C31" s="2"/>
    </row>
    <row r="32" spans="1:49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x14ac:dyDescent="0.2">
      <c r="A49" s="9"/>
      <c r="B49" s="2"/>
      <c r="C49" s="2"/>
    </row>
    <row r="50" spans="1:3" x14ac:dyDescent="0.2">
      <c r="A50" s="9"/>
      <c r="B50" s="2"/>
      <c r="C50" s="2"/>
    </row>
    <row r="51" spans="1:3" x14ac:dyDescent="0.2">
      <c r="A51" s="9"/>
      <c r="B51" s="2"/>
      <c r="C51" s="2"/>
    </row>
    <row r="52" spans="1:3" x14ac:dyDescent="0.2">
      <c r="A52" s="9"/>
      <c r="B52" s="2"/>
      <c r="C52" s="2"/>
    </row>
    <row r="53" spans="1:3" x14ac:dyDescent="0.2">
      <c r="A53" s="9"/>
      <c r="B53" s="2"/>
      <c r="C53" s="2"/>
    </row>
    <row r="54" spans="1:3" ht="44.25" customHeight="1" x14ac:dyDescent="0.2">
      <c r="A54" s="9"/>
    </row>
    <row r="55" spans="1:3" x14ac:dyDescent="0.2">
      <c r="A55" s="9"/>
    </row>
    <row r="56" spans="1:3" x14ac:dyDescent="0.2">
      <c r="A56" s="9"/>
    </row>
    <row r="57" spans="1:3" ht="13.5" thickBot="1" x14ac:dyDescent="0.25">
      <c r="C57" s="45"/>
    </row>
    <row r="67" ht="45.75" customHeight="1" x14ac:dyDescent="0.2"/>
  </sheetData>
  <mergeCells count="56">
    <mergeCell ref="S25:U25"/>
    <mergeCell ref="AC25:AD25"/>
    <mergeCell ref="D27:AI27"/>
    <mergeCell ref="D24:AI24"/>
    <mergeCell ref="F11:F12"/>
    <mergeCell ref="AH11:AI11"/>
    <mergeCell ref="P11:S11"/>
    <mergeCell ref="U11:U12"/>
    <mergeCell ref="L11:M11"/>
    <mergeCell ref="AG11:AG12"/>
    <mergeCell ref="AC13:AI13"/>
    <mergeCell ref="D7:D14"/>
    <mergeCell ref="AC8:AI8"/>
    <mergeCell ref="AD11:AD12"/>
    <mergeCell ref="F13:M13"/>
    <mergeCell ref="K10:M10"/>
    <mergeCell ref="O8:AA8"/>
    <mergeCell ref="S1:AB1"/>
    <mergeCell ref="D5:AJ5"/>
    <mergeCell ref="F8:F9"/>
    <mergeCell ref="AC9:AD9"/>
    <mergeCell ref="AC7:AJ7"/>
    <mergeCell ref="AE9:AI9"/>
    <mergeCell ref="AI1:AJ2"/>
    <mergeCell ref="D3:E3"/>
    <mergeCell ref="D4:E4"/>
    <mergeCell ref="E7:E14"/>
    <mergeCell ref="F10:G10"/>
    <mergeCell ref="AJ8:AJ14"/>
    <mergeCell ref="K8:M8"/>
    <mergeCell ref="K11:K12"/>
    <mergeCell ref="W11:W12"/>
    <mergeCell ref="AE11:AE12"/>
    <mergeCell ref="AC11:AC12"/>
    <mergeCell ref="AC10:AI10"/>
    <mergeCell ref="O11:O12"/>
    <mergeCell ref="O10:AA10"/>
    <mergeCell ref="T11:T12"/>
    <mergeCell ref="V11:V12"/>
    <mergeCell ref="X11:X12"/>
    <mergeCell ref="D6:G6"/>
    <mergeCell ref="AB8:AB13"/>
    <mergeCell ref="K7:M7"/>
    <mergeCell ref="K6:M6"/>
    <mergeCell ref="F7:G7"/>
    <mergeCell ref="G11:G12"/>
    <mergeCell ref="O13:U13"/>
    <mergeCell ref="K9:M9"/>
    <mergeCell ref="H11:I11"/>
    <mergeCell ref="N11:N12"/>
    <mergeCell ref="Y6:AA6"/>
    <mergeCell ref="Y11:Y12"/>
    <mergeCell ref="Z11:AA11"/>
    <mergeCell ref="J11:J12"/>
    <mergeCell ref="O9:AA9"/>
    <mergeCell ref="O7:AA7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59" fitToWidth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6CD070-41B0-4285-8070-05B13B3C1FED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дод.5</vt:lpstr>
      <vt:lpstr>дод.5!Область_друку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2020-09-25T10:54:42Z</cp:lastPrinted>
  <dcterms:created xsi:type="dcterms:W3CDTF">2014-01-17T10:52:16Z</dcterms:created>
  <dcterms:modified xsi:type="dcterms:W3CDTF">2020-09-25T10:55:24Z</dcterms:modified>
</cp:coreProperties>
</file>